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adiobroadcastersassn-my.sharepoint.com/personal/janine_rba_co_nz/Documents/Desktop/"/>
    </mc:Choice>
  </mc:AlternateContent>
  <xr:revisionPtr revIDLastSave="0" documentId="8_{1A772623-1451-4008-9592-46592F1412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INAL" sheetId="1" r:id="rId1"/>
    <sheet name="SCREENSHO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J49" i="1"/>
  <c r="H49" i="1"/>
  <c r="G49" i="1"/>
  <c r="F49" i="1"/>
  <c r="E49" i="1"/>
  <c r="D49" i="1"/>
  <c r="C49" i="1"/>
  <c r="K48" i="1"/>
  <c r="I48" i="1"/>
  <c r="F48" i="1"/>
  <c r="K47" i="1"/>
  <c r="I47" i="1"/>
  <c r="K46" i="1"/>
  <c r="I46" i="1"/>
  <c r="F46" i="1"/>
  <c r="K45" i="1"/>
  <c r="K49" i="1" s="1"/>
  <c r="I45" i="1"/>
  <c r="F45" i="1"/>
  <c r="K44" i="1"/>
  <c r="I44" i="1"/>
  <c r="F44" i="1"/>
  <c r="K43" i="1"/>
  <c r="I43" i="1"/>
  <c r="F43" i="1"/>
  <c r="L38" i="1"/>
  <c r="J38" i="1"/>
  <c r="H38" i="1"/>
  <c r="G38" i="1"/>
  <c r="F38" i="1"/>
  <c r="E38" i="1"/>
  <c r="D38" i="1"/>
  <c r="C38" i="1"/>
  <c r="K37" i="1"/>
  <c r="I37" i="1"/>
  <c r="F37" i="1"/>
  <c r="K36" i="1"/>
  <c r="I36" i="1"/>
  <c r="K35" i="1"/>
  <c r="I35" i="1"/>
  <c r="F35" i="1"/>
  <c r="K34" i="1"/>
  <c r="I34" i="1"/>
  <c r="F34" i="1"/>
  <c r="K33" i="1"/>
  <c r="K38" i="1" s="1"/>
  <c r="I33" i="1"/>
  <c r="F33" i="1"/>
  <c r="K32" i="1"/>
  <c r="I32" i="1"/>
  <c r="F32" i="1"/>
  <c r="L26" i="1"/>
  <c r="J26" i="1"/>
  <c r="H26" i="1"/>
  <c r="B57" i="1" s="1"/>
  <c r="B59" i="1" s="1"/>
  <c r="G26" i="1"/>
  <c r="B56" i="1" s="1"/>
  <c r="B60" i="1" s="1"/>
  <c r="F26" i="1"/>
  <c r="B55" i="1" s="1"/>
  <c r="E26" i="1"/>
  <c r="D26" i="1"/>
  <c r="B54" i="1" s="1"/>
  <c r="C26" i="1"/>
  <c r="B53" i="1" s="1"/>
  <c r="K25" i="1"/>
  <c r="I25" i="1"/>
  <c r="F25" i="1"/>
  <c r="K24" i="1"/>
  <c r="I24" i="1"/>
  <c r="K23" i="1"/>
  <c r="I23" i="1"/>
  <c r="F23" i="1"/>
  <c r="K22" i="1"/>
  <c r="I22" i="1"/>
  <c r="F22" i="1"/>
  <c r="K21" i="1"/>
  <c r="K26" i="1" s="1"/>
  <c r="B58" i="1" s="1"/>
  <c r="I21" i="1"/>
  <c r="F21" i="1"/>
  <c r="K20" i="1"/>
  <c r="I20" i="1"/>
  <c r="F20" i="1"/>
</calcChain>
</file>

<file path=xl/sharedStrings.xml><?xml version="1.0" encoding="utf-8"?>
<sst xmlns="http://schemas.openxmlformats.org/spreadsheetml/2006/main" count="98" uniqueCount="66">
  <si>
    <t>NZ RADIO &amp; PODCAST AWARDS</t>
  </si>
  <si>
    <t>Digital Engagement Template</t>
  </si>
  <si>
    <t>Category:</t>
  </si>
  <si>
    <t>Network / Station:</t>
  </si>
  <si>
    <t>Market/s:</t>
  </si>
  <si>
    <r>
      <rPr>
        <b/>
        <sz val="11"/>
        <color theme="1"/>
        <rFont val="Arial"/>
      </rPr>
      <t>Fill in the spaces in the sections below. It is an entry requirement that the information requested is provided and uploaded as part of your entry.</t>
    </r>
    <r>
      <rPr>
        <b/>
        <sz val="11"/>
        <color rgb="FFFF0000"/>
        <rFont val="Arial"/>
      </rPr>
      <t xml:space="preserve"> Leave empty what you cannot answer.	</t>
    </r>
    <r>
      <rPr>
        <b/>
        <sz val="11"/>
        <color theme="1"/>
        <rFont val="Arial"/>
      </rPr>
      <t xml:space="preserve">
	</t>
    </r>
  </si>
  <si>
    <t>STATION ACCOUNTS / PROFILES</t>
  </si>
  <si>
    <t>Google Analytics</t>
  </si>
  <si>
    <t>Average Monthly Unique Visitors</t>
  </si>
  <si>
    <t>Average Monthly Page Views</t>
  </si>
  <si>
    <t>Average Monthly Unique Visitors (NZ only)</t>
  </si>
  <si>
    <t>Average Monthly Page Views (NZ only)</t>
  </si>
  <si>
    <t>WEBSITE</t>
  </si>
  <si>
    <t>NETWORK ACCOUNTS</t>
  </si>
  <si>
    <t>PLATFORM</t>
  </si>
  <si>
    <t>PAGE NAME</t>
  </si>
  <si>
    <r>
      <rPr>
        <b/>
        <sz val="11"/>
        <color theme="1"/>
        <rFont val="Arial"/>
      </rPr>
      <t xml:space="preserve">VIEWS </t>
    </r>
    <r>
      <rPr>
        <b/>
        <i/>
        <sz val="11"/>
        <color theme="1"/>
        <rFont val="Arial"/>
      </rPr>
      <t>(ORGANIC)</t>
    </r>
  </si>
  <si>
    <r>
      <rPr>
        <b/>
        <sz val="11"/>
        <color theme="1"/>
        <rFont val="Arial"/>
      </rPr>
      <t xml:space="preserve">REACH </t>
    </r>
    <r>
      <rPr>
        <b/>
        <i/>
        <sz val="11"/>
        <color theme="1"/>
        <rFont val="Arial"/>
      </rPr>
      <t>(ORGANIC)</t>
    </r>
  </si>
  <si>
    <r>
      <rPr>
        <b/>
        <sz val="11"/>
        <color theme="1"/>
        <rFont val="Arial"/>
      </rPr>
      <t xml:space="preserve">CONTENT INTERACTIONS </t>
    </r>
    <r>
      <rPr>
        <b/>
        <i/>
        <sz val="11"/>
        <color theme="1"/>
        <rFont val="Arial"/>
      </rPr>
      <t>(ORGANIC)</t>
    </r>
  </si>
  <si>
    <r>
      <rPr>
        <b/>
        <sz val="11"/>
        <color theme="1"/>
        <rFont val="Arial"/>
      </rPr>
      <t xml:space="preserve">ENGAGEMENT RATE BY REACH
</t>
    </r>
    <r>
      <rPr>
        <b/>
        <i/>
        <sz val="8"/>
        <color theme="1"/>
        <rFont val="Arial"/>
      </rPr>
      <t>(calculated automatically)</t>
    </r>
  </si>
  <si>
    <r>
      <rPr>
        <b/>
        <sz val="11"/>
        <color theme="1"/>
        <rFont val="Arial"/>
      </rPr>
      <t xml:space="preserve">NET FOLLOWS 
</t>
    </r>
    <r>
      <rPr>
        <i/>
        <sz val="8"/>
        <color theme="1"/>
        <rFont val="Arial"/>
      </rPr>
      <t>(Follows - Unfollows)</t>
    </r>
  </si>
  <si>
    <t>TOTAL FOLLOWERS</t>
  </si>
  <si>
    <r>
      <rPr>
        <b/>
        <sz val="11"/>
        <color theme="1"/>
        <rFont val="Arial"/>
      </rPr>
      <t xml:space="preserve">FOLLOWERS GROWTH
</t>
    </r>
    <r>
      <rPr>
        <b/>
        <i/>
        <sz val="8"/>
        <color theme="1"/>
        <rFont val="Arial"/>
      </rPr>
      <t>(calculated automatically)</t>
    </r>
  </si>
  <si>
    <t>% OF FOLLOWERS FROM NZ</t>
  </si>
  <si>
    <r>
      <rPr>
        <b/>
        <sz val="11"/>
        <color theme="1"/>
        <rFont val="Arial"/>
      </rPr>
      <t xml:space="preserve">TOTAL NZ AUDIENCE 
</t>
    </r>
    <r>
      <rPr>
        <b/>
        <i/>
        <sz val="7"/>
        <color theme="1"/>
        <rFont val="Arial"/>
      </rPr>
      <t>(calculated automatically)</t>
    </r>
  </si>
  <si>
    <t>ENGAGED AUDIENCE (NZ)</t>
  </si>
  <si>
    <t>- Facebook &amp; Instagram: Meta Business Suite &gt; Insights &gt; Content &gt; Overview
- TikTok: Analytics &gt; Overview &gt; Reach
- YouTube: YouTube Studio &gt; Analytics &gt; Overview</t>
  </si>
  <si>
    <r>
      <rPr>
        <i/>
        <sz val="7"/>
        <color theme="1"/>
        <rFont val="Arial"/>
      </rPr>
      <t xml:space="preserve">- Facebook &amp; Instagram: Meta Business Suite &gt; Insights &gt; Content &gt; Overview
- TikTok: Analytics &gt; Overview &gt; Reach
- YouTube: YouTube Studio &gt; Analytics &gt; Content &gt; All &gt; Impressions
</t>
    </r>
    <r>
      <rPr>
        <b/>
        <i/>
        <sz val="7"/>
        <color theme="1"/>
        <rFont val="Arial"/>
      </rPr>
      <t>UPDATE: Meta do not supply Reach data for Facebook pages. Please use 'Viewers' data from 1 August to 31 December instead (Facebook only.)</t>
    </r>
  </si>
  <si>
    <r>
      <rPr>
        <i/>
        <sz val="7"/>
        <color theme="1"/>
        <rFont val="Arial"/>
      </rPr>
      <t xml:space="preserve">- Facebook &amp; Instagram: Meta Business Suite &gt; Insights &gt; Content &gt; Overview
- TikTok: Analytics &gt; Overview &gt; Engagement (Likes + Comments + Shares)
- YouTube: Advanced Mode &gt; combine Likes, Shares and Comments Added
</t>
    </r>
    <r>
      <rPr>
        <b/>
        <i/>
        <sz val="7"/>
        <color theme="1"/>
        <rFont val="Arial"/>
      </rPr>
      <t>UPDATE: As Meta do not supply Reach data, and we are using 'Vewers' data instead, for Content Interactions (Facebook only) please use data only from 1 August to 31 December.</t>
    </r>
  </si>
  <si>
    <t>Note: TikTok and YouTube only</t>
  </si>
  <si>
    <t>Examples:</t>
  </si>
  <si>
    <t>Radio Awards</t>
  </si>
  <si>
    <t>FACEBOOK</t>
  </si>
  <si>
    <t>INSTAGRAM</t>
  </si>
  <si>
    <t>TIKTOK</t>
  </si>
  <si>
    <t>YOUTUBE</t>
  </si>
  <si>
    <t>OTHER</t>
  </si>
  <si>
    <t>OVERALL</t>
  </si>
  <si>
    <t>BREAKFAST ACCOUNTS</t>
  </si>
  <si>
    <r>
      <rPr>
        <b/>
        <sz val="11"/>
        <color theme="1"/>
        <rFont val="Arial"/>
      </rPr>
      <t xml:space="preserve">VIEWS </t>
    </r>
    <r>
      <rPr>
        <b/>
        <i/>
        <sz val="11"/>
        <color theme="1"/>
        <rFont val="Arial"/>
      </rPr>
      <t>(ORGANIC)</t>
    </r>
  </si>
  <si>
    <r>
      <rPr>
        <b/>
        <sz val="11"/>
        <color theme="1"/>
        <rFont val="Arial"/>
      </rPr>
      <t xml:space="preserve">REACH </t>
    </r>
    <r>
      <rPr>
        <b/>
        <i/>
        <sz val="11"/>
        <color theme="1"/>
        <rFont val="Arial"/>
      </rPr>
      <t>(ORGANIC)</t>
    </r>
  </si>
  <si>
    <r>
      <rPr>
        <b/>
        <sz val="11"/>
        <color theme="1"/>
        <rFont val="Arial"/>
      </rPr>
      <t xml:space="preserve">CONTENT INTERACTIONS </t>
    </r>
    <r>
      <rPr>
        <b/>
        <i/>
        <sz val="11"/>
        <color theme="1"/>
        <rFont val="Arial"/>
      </rPr>
      <t>(ORGANIC)</t>
    </r>
  </si>
  <si>
    <r>
      <rPr>
        <b/>
        <sz val="11"/>
        <color theme="1"/>
        <rFont val="Arial"/>
      </rPr>
      <t xml:space="preserve">ENGAGEMENT RATE BY REACH
</t>
    </r>
    <r>
      <rPr>
        <b/>
        <i/>
        <sz val="8"/>
        <color theme="1"/>
        <rFont val="Arial"/>
      </rPr>
      <t>(calculated automatically)</t>
    </r>
  </si>
  <si>
    <r>
      <rPr>
        <b/>
        <sz val="11"/>
        <color theme="1"/>
        <rFont val="Arial"/>
      </rPr>
      <t xml:space="preserve">NET FOLLOWS 
</t>
    </r>
    <r>
      <rPr>
        <i/>
        <sz val="8"/>
        <color theme="1"/>
        <rFont val="Arial"/>
      </rPr>
      <t>(Follows - Unfollows)</t>
    </r>
  </si>
  <si>
    <r>
      <rPr>
        <b/>
        <sz val="11"/>
        <color theme="1"/>
        <rFont val="Arial"/>
      </rPr>
      <t xml:space="preserve">FOLLOWERS GROWTH
</t>
    </r>
    <r>
      <rPr>
        <b/>
        <i/>
        <sz val="8"/>
        <color theme="1"/>
        <rFont val="Arial"/>
      </rPr>
      <t>(calculated automatically)</t>
    </r>
  </si>
  <si>
    <r>
      <rPr>
        <b/>
        <sz val="11"/>
        <color theme="1"/>
        <rFont val="Arial"/>
      </rPr>
      <t xml:space="preserve">TOTAL NZ AUDIENCE 
</t>
    </r>
    <r>
      <rPr>
        <b/>
        <i/>
        <sz val="7"/>
        <color theme="1"/>
        <rFont val="Arial"/>
      </rPr>
      <t>(calculated automatically)</t>
    </r>
  </si>
  <si>
    <t>- Facebook &amp; Instagram: Meta Business Suite &gt; Insights &gt; Content &gt; Overview
- TikTok: Analytics &gt; Overview &gt; Reach
- YouTube: YouTube Studio &gt; Analytics &gt; Content &gt; All &gt; Impressions</t>
  </si>
  <si>
    <t>- Facebook &amp; Instagram: Meta Business Suite &gt; Insights &gt; Content &gt; Overview
- TikTok: Analytics &gt; Overview &gt; Engagement (Likes + Comments + Shares)
- YouTube: Advanced Mode &gt; combine Likes, Shares and Comments Added</t>
  </si>
  <si>
    <t>DRIVE ACCOUNTS</t>
  </si>
  <si>
    <r>
      <rPr>
        <b/>
        <sz val="11"/>
        <color theme="1"/>
        <rFont val="Arial"/>
      </rPr>
      <t xml:space="preserve">VIEWS </t>
    </r>
    <r>
      <rPr>
        <b/>
        <i/>
        <sz val="11"/>
        <color theme="1"/>
        <rFont val="Arial"/>
      </rPr>
      <t>(ORGANIC)</t>
    </r>
  </si>
  <si>
    <r>
      <rPr>
        <b/>
        <sz val="11"/>
        <color theme="1"/>
        <rFont val="Arial"/>
      </rPr>
      <t xml:space="preserve">REACH </t>
    </r>
    <r>
      <rPr>
        <b/>
        <i/>
        <sz val="11"/>
        <color theme="1"/>
        <rFont val="Arial"/>
      </rPr>
      <t>(ORGANIC)</t>
    </r>
  </si>
  <si>
    <r>
      <rPr>
        <b/>
        <sz val="11"/>
        <color theme="1"/>
        <rFont val="Arial"/>
      </rPr>
      <t xml:space="preserve">CONTENT INTERACTIONS </t>
    </r>
    <r>
      <rPr>
        <b/>
        <i/>
        <sz val="11"/>
        <color theme="1"/>
        <rFont val="Arial"/>
      </rPr>
      <t>(ORGANIC)</t>
    </r>
  </si>
  <si>
    <r>
      <rPr>
        <b/>
        <sz val="11"/>
        <color theme="1"/>
        <rFont val="Arial"/>
      </rPr>
      <t xml:space="preserve">ENGAGEMENT RATE BY REACH
</t>
    </r>
    <r>
      <rPr>
        <b/>
        <i/>
        <sz val="8"/>
        <color theme="1"/>
        <rFont val="Arial"/>
      </rPr>
      <t>(calculated automatically)</t>
    </r>
  </si>
  <si>
    <r>
      <rPr>
        <b/>
        <sz val="11"/>
        <color theme="1"/>
        <rFont val="Arial"/>
      </rPr>
      <t xml:space="preserve">NET FOLLOWS 
</t>
    </r>
    <r>
      <rPr>
        <i/>
        <sz val="8"/>
        <color theme="1"/>
        <rFont val="Arial"/>
      </rPr>
      <t>(Follows - Unfollows)</t>
    </r>
  </si>
  <si>
    <r>
      <rPr>
        <b/>
        <sz val="11"/>
        <color theme="1"/>
        <rFont val="Arial"/>
      </rPr>
      <t xml:space="preserve">FOLLOWERS GROWTH
</t>
    </r>
    <r>
      <rPr>
        <b/>
        <i/>
        <sz val="8"/>
        <color theme="1"/>
        <rFont val="Arial"/>
      </rPr>
      <t>(calculated automatically)</t>
    </r>
  </si>
  <si>
    <r>
      <rPr>
        <b/>
        <sz val="11"/>
        <color theme="1"/>
        <rFont val="Arial"/>
      </rPr>
      <t xml:space="preserve">TOTAL NZ AUDIENCE 
</t>
    </r>
    <r>
      <rPr>
        <b/>
        <i/>
        <sz val="7"/>
        <color theme="1"/>
        <rFont val="Arial"/>
      </rPr>
      <t>(calculated automatically)</t>
    </r>
  </si>
  <si>
    <r>
      <rPr>
        <b/>
        <sz val="13"/>
        <color theme="1"/>
        <rFont val="Calibri"/>
      </rPr>
      <t xml:space="preserve">TOTALS </t>
    </r>
    <r>
      <rPr>
        <i/>
        <sz val="13"/>
        <color theme="1"/>
        <rFont val="Calibri"/>
      </rPr>
      <t>(calculated automatically)</t>
    </r>
  </si>
  <si>
    <t>Total Views</t>
  </si>
  <si>
    <t>Total Reach</t>
  </si>
  <si>
    <t>Average Engagement Rate by Reach</t>
  </si>
  <si>
    <t>Net Follows</t>
  </si>
  <si>
    <t>Total Followers</t>
  </si>
  <si>
    <t>Total Followers (NZ only)</t>
  </si>
  <si>
    <t>% of Audience from NZ</t>
  </si>
  <si>
    <t>Total Follower Growth %</t>
  </si>
  <si>
    <t>PLEASE INCLUDE SCREENSHOTS OF YOUR INSIGHTS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</si>
</sst>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"/>
    <numFmt numFmtId="165" formatCode="#,##0_ ;\-#,##0\ "/>
    <numFmt numFmtId="166" formatCode="0.0%"/>
  </numFmts>
  <fonts count="19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1"/>
      <color theme="1"/>
      <name val="Calibri"/>
    </font>
    <font>
      <b/>
      <sz val="14"/>
      <color theme="1"/>
      <name val="Arial"/>
    </font>
    <font>
      <b/>
      <sz val="11"/>
      <color theme="1"/>
      <name val="Arial"/>
    </font>
    <font>
      <sz val="11"/>
      <name val="Calibri"/>
    </font>
    <font>
      <b/>
      <i/>
      <sz val="11"/>
      <color theme="1"/>
      <name val="Arial"/>
    </font>
    <font>
      <i/>
      <sz val="7"/>
      <color theme="1"/>
      <name val="Arial"/>
    </font>
    <font>
      <sz val="9"/>
      <color theme="1"/>
      <name val="Arial"/>
    </font>
    <font>
      <sz val="11"/>
      <color theme="1"/>
      <name val="Calibri"/>
      <scheme val="minor"/>
    </font>
    <font>
      <b/>
      <sz val="11"/>
      <color rgb="FFF3F3F3"/>
      <name val="Arial"/>
    </font>
    <font>
      <b/>
      <sz val="11"/>
      <color theme="1"/>
      <name val="Calibri"/>
    </font>
    <font>
      <b/>
      <sz val="13"/>
      <color theme="1"/>
      <name val="Calibri"/>
    </font>
    <font>
      <sz val="13"/>
      <color theme="1"/>
      <name val="Calibri"/>
    </font>
    <font>
      <b/>
      <sz val="11"/>
      <color rgb="FFFF0000"/>
      <name val="Arial"/>
    </font>
    <font>
      <b/>
      <i/>
      <sz val="8"/>
      <color theme="1"/>
      <name val="Arial"/>
    </font>
    <font>
      <i/>
      <sz val="8"/>
      <color theme="1"/>
      <name val="Arial"/>
    </font>
    <font>
      <b/>
      <i/>
      <sz val="7"/>
      <color theme="1"/>
      <name val="Arial"/>
    </font>
    <font>
      <i/>
      <sz val="13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D9EAD3"/>
        <bgColor rgb="FFD9EAD3"/>
      </patternFill>
    </fill>
    <fill>
      <patternFill patternType="solid">
        <fgColor rgb="FF666666"/>
        <bgColor rgb="FF666666"/>
      </patternFill>
    </fill>
    <fill>
      <patternFill patternType="solid">
        <fgColor rgb="FF434343"/>
        <bgColor rgb="FF434343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164" fontId="4" fillId="2" borderId="2" xfId="0" applyNumberFormat="1" applyFont="1" applyFill="1" applyBorder="1"/>
    <xf numFmtId="164" fontId="2" fillId="2" borderId="2" xfId="0" applyNumberFormat="1" applyFont="1" applyFill="1" applyBorder="1"/>
    <xf numFmtId="164" fontId="2" fillId="2" borderId="1" xfId="0" applyNumberFormat="1" applyFont="1" applyFill="1" applyBorder="1"/>
    <xf numFmtId="0" fontId="4" fillId="2" borderId="1" xfId="0" applyFont="1" applyFill="1" applyBorder="1"/>
    <xf numFmtId="0" fontId="6" fillId="3" borderId="12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37" fontId="2" fillId="0" borderId="12" xfId="0" applyNumberFormat="1" applyFont="1" applyBorder="1"/>
    <xf numFmtId="0" fontId="6" fillId="3" borderId="13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/>
    </xf>
    <xf numFmtId="165" fontId="8" fillId="5" borderId="12" xfId="0" applyNumberFormat="1" applyFont="1" applyFill="1" applyBorder="1" applyAlignment="1">
      <alignment horizontal="center"/>
    </xf>
    <xf numFmtId="166" fontId="8" fillId="5" borderId="12" xfId="0" applyNumberFormat="1" applyFont="1" applyFill="1" applyBorder="1" applyAlignment="1">
      <alignment horizontal="center"/>
    </xf>
    <xf numFmtId="3" fontId="8" fillId="5" borderId="12" xfId="0" applyNumberFormat="1" applyFont="1" applyFill="1" applyBorder="1" applyAlignment="1">
      <alignment horizontal="center"/>
    </xf>
    <xf numFmtId="0" fontId="2" fillId="0" borderId="12" xfId="0" applyFont="1" applyBorder="1"/>
    <xf numFmtId="3" fontId="9" fillId="0" borderId="14" xfId="0" applyNumberFormat="1" applyFont="1" applyBorder="1"/>
    <xf numFmtId="166" fontId="2" fillId="6" borderId="12" xfId="0" applyNumberFormat="1" applyFont="1" applyFill="1" applyBorder="1" applyAlignment="1">
      <alignment horizontal="center"/>
    </xf>
    <xf numFmtId="0" fontId="9" fillId="0" borderId="14" xfId="0" applyFont="1" applyBorder="1"/>
    <xf numFmtId="166" fontId="9" fillId="0" borderId="14" xfId="0" applyNumberFormat="1" applyFont="1" applyBorder="1"/>
    <xf numFmtId="3" fontId="2" fillId="6" borderId="12" xfId="0" applyNumberFormat="1" applyFont="1" applyFill="1" applyBorder="1" applyAlignment="1">
      <alignment horizontal="center"/>
    </xf>
    <xf numFmtId="3" fontId="2" fillId="7" borderId="12" xfId="0" applyNumberFormat="1" applyFont="1" applyFill="1" applyBorder="1" applyAlignment="1">
      <alignment horizontal="center"/>
    </xf>
    <xf numFmtId="3" fontId="9" fillId="0" borderId="12" xfId="0" applyNumberFormat="1" applyFont="1" applyBorder="1"/>
    <xf numFmtId="0" fontId="9" fillId="0" borderId="12" xfId="0" applyFont="1" applyBorder="1"/>
    <xf numFmtId="166" fontId="9" fillId="0" borderId="12" xfId="0" applyNumberFormat="1" applyFont="1" applyBorder="1"/>
    <xf numFmtId="165" fontId="2" fillId="0" borderId="12" xfId="0" applyNumberFormat="1" applyFont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166" fontId="2" fillId="7" borderId="12" xfId="0" applyNumberFormat="1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 wrapText="1"/>
    </xf>
    <xf numFmtId="0" fontId="2" fillId="7" borderId="12" xfId="0" applyFont="1" applyFill="1" applyBorder="1"/>
    <xf numFmtId="165" fontId="11" fillId="9" borderId="12" xfId="0" applyNumberFormat="1" applyFont="1" applyFill="1" applyBorder="1" applyAlignment="1">
      <alignment horizontal="center"/>
    </xf>
    <xf numFmtId="10" fontId="11" fillId="9" borderId="12" xfId="0" applyNumberFormat="1" applyFont="1" applyFill="1" applyBorder="1" applyAlignment="1">
      <alignment horizontal="center"/>
    </xf>
    <xf numFmtId="166" fontId="11" fillId="9" borderId="12" xfId="0" applyNumberFormat="1" applyFont="1" applyFill="1" applyBorder="1" applyAlignment="1">
      <alignment horizontal="center"/>
    </xf>
    <xf numFmtId="3" fontId="9" fillId="0" borderId="15" xfId="0" applyNumberFormat="1" applyFont="1" applyBorder="1"/>
    <xf numFmtId="3" fontId="9" fillId="0" borderId="16" xfId="0" applyNumberFormat="1" applyFont="1" applyBorder="1"/>
    <xf numFmtId="0" fontId="9" fillId="0" borderId="16" xfId="0" applyFont="1" applyBorder="1"/>
    <xf numFmtId="10" fontId="9" fillId="0" borderId="14" xfId="0" applyNumberFormat="1" applyFont="1" applyBorder="1"/>
    <xf numFmtId="0" fontId="12" fillId="10" borderId="17" xfId="0" applyFont="1" applyFill="1" applyBorder="1"/>
    <xf numFmtId="0" fontId="12" fillId="10" borderId="18" xfId="0" applyFont="1" applyFill="1" applyBorder="1"/>
    <xf numFmtId="0" fontId="12" fillId="0" borderId="19" xfId="0" applyFont="1" applyBorder="1"/>
    <xf numFmtId="165" fontId="13" fillId="0" borderId="20" xfId="0" applyNumberFormat="1" applyFont="1" applyBorder="1" applyAlignment="1">
      <alignment horizontal="center"/>
    </xf>
    <xf numFmtId="165" fontId="9" fillId="0" borderId="0" xfId="0" applyNumberFormat="1" applyFont="1"/>
    <xf numFmtId="166" fontId="13" fillId="0" borderId="20" xfId="0" applyNumberFormat="1" applyFont="1" applyBorder="1" applyAlignment="1">
      <alignment horizontal="center"/>
    </xf>
    <xf numFmtId="0" fontId="12" fillId="0" borderId="21" xfId="0" applyFont="1" applyBorder="1"/>
    <xf numFmtId="166" fontId="13" fillId="0" borderId="22" xfId="0" applyNumberFormat="1" applyFont="1" applyBorder="1" applyAlignment="1">
      <alignment horizontal="center"/>
    </xf>
    <xf numFmtId="0" fontId="2" fillId="2" borderId="3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0"/>
  <sheetViews>
    <sheetView tabSelected="1" workbookViewId="0"/>
  </sheetViews>
  <sheetFormatPr defaultColWidth="14.453125" defaultRowHeight="15" customHeight="1" x14ac:dyDescent="0.35"/>
  <cols>
    <col min="1" max="1" width="46.26953125" customWidth="1"/>
    <col min="2" max="2" width="24.26953125" customWidth="1"/>
    <col min="3" max="3" width="21.26953125" customWidth="1"/>
    <col min="4" max="4" width="22.54296875" customWidth="1"/>
    <col min="5" max="5" width="23.26953125" customWidth="1"/>
    <col min="6" max="6" width="19.453125" customWidth="1"/>
    <col min="7" max="7" width="23.81640625" customWidth="1"/>
    <col min="8" max="8" width="20.81640625" customWidth="1"/>
    <col min="9" max="9" width="44.26953125" customWidth="1"/>
    <col min="10" max="10" width="17.81640625" customWidth="1"/>
    <col min="11" max="11" width="20.26953125" customWidth="1"/>
    <col min="12" max="12" width="20.54296875" customWidth="1"/>
  </cols>
  <sheetData>
    <row r="1" spans="1:13" ht="36.7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x14ac:dyDescent="0.4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4.5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4.5" x14ac:dyDescent="0.35">
      <c r="A4" s="4" t="s">
        <v>2</v>
      </c>
      <c r="B4" s="5"/>
      <c r="C4" s="5"/>
      <c r="D4" s="5"/>
      <c r="E4" s="5"/>
      <c r="F4" s="5"/>
      <c r="G4" s="5"/>
      <c r="H4" s="2"/>
      <c r="I4" s="2"/>
      <c r="J4" s="2"/>
      <c r="K4" s="2"/>
      <c r="L4" s="2"/>
      <c r="M4" s="2"/>
    </row>
    <row r="5" spans="1:13" ht="14.5" x14ac:dyDescent="0.35">
      <c r="A5" s="6"/>
      <c r="B5" s="6"/>
      <c r="C5" s="6"/>
      <c r="D5" s="6"/>
      <c r="E5" s="6"/>
      <c r="F5" s="2"/>
      <c r="G5" s="2"/>
      <c r="H5" s="2"/>
      <c r="I5" s="2"/>
      <c r="J5" s="2"/>
      <c r="K5" s="2"/>
      <c r="L5" s="2"/>
      <c r="M5" s="2"/>
    </row>
    <row r="6" spans="1:13" ht="14.5" x14ac:dyDescent="0.35">
      <c r="A6" s="4" t="s">
        <v>3</v>
      </c>
      <c r="B6" s="5"/>
      <c r="C6" s="5"/>
      <c r="D6" s="5"/>
      <c r="E6" s="5"/>
      <c r="F6" s="5"/>
      <c r="G6" s="5"/>
      <c r="H6" s="2"/>
      <c r="I6" s="2"/>
      <c r="J6" s="2"/>
      <c r="K6" s="2"/>
      <c r="L6" s="2"/>
      <c r="M6" s="2"/>
    </row>
    <row r="7" spans="1:13" ht="14.5" x14ac:dyDescent="0.35">
      <c r="A7" s="6"/>
      <c r="B7" s="6"/>
      <c r="C7" s="6"/>
      <c r="D7" s="6"/>
      <c r="E7" s="6"/>
      <c r="F7" s="2"/>
      <c r="G7" s="2"/>
      <c r="H7" s="2"/>
      <c r="I7" s="2"/>
      <c r="J7" s="2"/>
      <c r="K7" s="2"/>
      <c r="L7" s="2"/>
      <c r="M7" s="2"/>
    </row>
    <row r="8" spans="1:13" ht="14.5" x14ac:dyDescent="0.35">
      <c r="A8" s="4" t="s">
        <v>4</v>
      </c>
      <c r="B8" s="5"/>
      <c r="C8" s="5"/>
      <c r="D8" s="5"/>
      <c r="E8" s="5"/>
      <c r="F8" s="5"/>
      <c r="G8" s="5"/>
      <c r="H8" s="52"/>
      <c r="I8" s="53"/>
      <c r="J8" s="53"/>
      <c r="K8" s="53"/>
      <c r="L8" s="53"/>
      <c r="M8" s="54"/>
    </row>
    <row r="9" spans="1:13" ht="14.5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4.5" x14ac:dyDescent="0.35">
      <c r="A10" s="55" t="s">
        <v>5</v>
      </c>
      <c r="B10" s="56"/>
      <c r="C10" s="56"/>
      <c r="D10" s="56"/>
      <c r="E10" s="56"/>
      <c r="F10" s="56"/>
      <c r="G10" s="56"/>
      <c r="H10" s="56"/>
      <c r="I10" s="56"/>
      <c r="J10" s="56"/>
      <c r="K10" s="57"/>
      <c r="L10" s="2"/>
      <c r="M10" s="2"/>
    </row>
    <row r="11" spans="1:13" ht="14.5" x14ac:dyDescent="0.3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60"/>
      <c r="L11" s="2"/>
      <c r="M11" s="2"/>
    </row>
    <row r="12" spans="1:13" ht="14.5" x14ac:dyDescent="0.35">
      <c r="A12" s="7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4" spans="1:13" ht="42.5" x14ac:dyDescent="0.35">
      <c r="A14" s="8" t="s">
        <v>7</v>
      </c>
      <c r="B14" s="9" t="s">
        <v>8</v>
      </c>
      <c r="C14" s="9" t="s">
        <v>9</v>
      </c>
      <c r="D14" s="9" t="s">
        <v>10</v>
      </c>
      <c r="E14" s="9" t="s">
        <v>11</v>
      </c>
    </row>
    <row r="15" spans="1:13" ht="14.5" x14ac:dyDescent="0.35">
      <c r="A15" s="10" t="s">
        <v>12</v>
      </c>
      <c r="B15" s="11"/>
      <c r="C15" s="11"/>
      <c r="D15" s="11"/>
      <c r="E15" s="11"/>
    </row>
    <row r="17" spans="1:12" ht="14.5" x14ac:dyDescent="0.35">
      <c r="A17" s="7" t="s">
        <v>13</v>
      </c>
    </row>
    <row r="18" spans="1:12" ht="42.5" x14ac:dyDescent="0.35">
      <c r="A18" s="12" t="s">
        <v>14</v>
      </c>
      <c r="B18" s="13" t="s">
        <v>15</v>
      </c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  <c r="H18" s="13" t="s">
        <v>21</v>
      </c>
      <c r="I18" s="13" t="s">
        <v>22</v>
      </c>
      <c r="J18" s="13" t="s">
        <v>23</v>
      </c>
      <c r="K18" s="13" t="s">
        <v>24</v>
      </c>
      <c r="L18" s="13" t="s">
        <v>25</v>
      </c>
    </row>
    <row r="19" spans="1:12" ht="145.5" x14ac:dyDescent="0.35">
      <c r="A19" s="14"/>
      <c r="B19" s="15"/>
      <c r="C19" s="15" t="s">
        <v>26</v>
      </c>
      <c r="D19" s="15" t="s">
        <v>27</v>
      </c>
      <c r="E19" s="15" t="s">
        <v>28</v>
      </c>
      <c r="F19" s="15"/>
      <c r="G19" s="15"/>
      <c r="H19" s="15"/>
      <c r="I19" s="15"/>
      <c r="J19" s="15"/>
      <c r="K19" s="15"/>
      <c r="L19" s="15" t="s">
        <v>29</v>
      </c>
    </row>
    <row r="20" spans="1:12" ht="14.5" x14ac:dyDescent="0.35">
      <c r="A20" s="16" t="s">
        <v>30</v>
      </c>
      <c r="B20" s="17" t="s">
        <v>31</v>
      </c>
      <c r="C20" s="18">
        <v>15000000</v>
      </c>
      <c r="D20" s="18">
        <v>5000000</v>
      </c>
      <c r="E20" s="18">
        <v>500000</v>
      </c>
      <c r="F20" s="19">
        <f>E20/D20</f>
        <v>0.1</v>
      </c>
      <c r="G20" s="18">
        <v>5000</v>
      </c>
      <c r="H20" s="18">
        <v>100000</v>
      </c>
      <c r="I20" s="19">
        <f>G20/(H20-G20)</f>
        <v>5.2631578947368418E-2</v>
      </c>
      <c r="J20" s="19">
        <v>0.82</v>
      </c>
      <c r="K20" s="20">
        <f>J20*H20</f>
        <v>82000</v>
      </c>
      <c r="L20" s="20"/>
    </row>
    <row r="21" spans="1:12" ht="15.75" customHeight="1" x14ac:dyDescent="0.35">
      <c r="A21" s="10" t="s">
        <v>32</v>
      </c>
      <c r="B21" s="21"/>
      <c r="C21" s="22"/>
      <c r="D21" s="22"/>
      <c r="E21" s="22"/>
      <c r="F21" s="23" t="str">
        <f t="shared" ref="F21:F23" si="0">IF(D21=0,"",E21/D21)</f>
        <v/>
      </c>
      <c r="G21" s="22"/>
      <c r="H21" s="24"/>
      <c r="I21" s="23" t="str">
        <f t="shared" ref="I21:I25" si="1">IF(ISBLANK(G21),"",G21/(H21-G21))</f>
        <v/>
      </c>
      <c r="J21" s="25"/>
      <c r="K21" s="26" t="str">
        <f t="shared" ref="K21:K25" si="2">IF(ISBLANK(J21),"",J21*H21)</f>
        <v/>
      </c>
      <c r="L21" s="27"/>
    </row>
    <row r="22" spans="1:12" ht="15.75" customHeight="1" x14ac:dyDescent="0.35">
      <c r="A22" s="10" t="s">
        <v>33</v>
      </c>
      <c r="B22" s="21"/>
      <c r="C22" s="28"/>
      <c r="D22" s="28"/>
      <c r="E22" s="28"/>
      <c r="F22" s="23" t="str">
        <f t="shared" si="0"/>
        <v/>
      </c>
      <c r="G22" s="28"/>
      <c r="H22" s="29"/>
      <c r="I22" s="23" t="str">
        <f t="shared" si="1"/>
        <v/>
      </c>
      <c r="J22" s="30"/>
      <c r="K22" s="26" t="str">
        <f t="shared" si="2"/>
        <v/>
      </c>
      <c r="L22" s="27"/>
    </row>
    <row r="23" spans="1:12" ht="15.75" customHeight="1" x14ac:dyDescent="0.35">
      <c r="A23" s="10" t="s">
        <v>34</v>
      </c>
      <c r="B23" s="21"/>
      <c r="C23" s="28"/>
      <c r="D23" s="28"/>
      <c r="E23" s="31"/>
      <c r="F23" s="23" t="str">
        <f t="shared" si="0"/>
        <v/>
      </c>
      <c r="G23" s="28"/>
      <c r="H23" s="31"/>
      <c r="I23" s="23" t="str">
        <f t="shared" si="1"/>
        <v/>
      </c>
      <c r="J23" s="32"/>
      <c r="K23" s="26" t="str">
        <f t="shared" si="2"/>
        <v/>
      </c>
      <c r="L23" s="33"/>
    </row>
    <row r="24" spans="1:12" ht="15.75" customHeight="1" x14ac:dyDescent="0.35">
      <c r="A24" s="10" t="s">
        <v>35</v>
      </c>
      <c r="B24" s="21"/>
      <c r="C24" s="31"/>
      <c r="D24" s="31"/>
      <c r="E24" s="31"/>
      <c r="F24" s="34"/>
      <c r="G24" s="31"/>
      <c r="H24" s="31"/>
      <c r="I24" s="23" t="str">
        <f t="shared" si="1"/>
        <v/>
      </c>
      <c r="J24" s="32"/>
      <c r="K24" s="26" t="str">
        <f t="shared" si="2"/>
        <v/>
      </c>
      <c r="L24" s="33"/>
    </row>
    <row r="25" spans="1:12" ht="15.75" customHeight="1" x14ac:dyDescent="0.35">
      <c r="A25" s="10" t="s">
        <v>36</v>
      </c>
      <c r="B25" s="21"/>
      <c r="C25" s="31"/>
      <c r="D25" s="31"/>
      <c r="E25" s="31"/>
      <c r="F25" s="23" t="str">
        <f>IF(D25=0,"",E25/D25)</f>
        <v/>
      </c>
      <c r="G25" s="31"/>
      <c r="H25" s="31"/>
      <c r="I25" s="23" t="str">
        <f t="shared" si="1"/>
        <v/>
      </c>
      <c r="J25" s="32"/>
      <c r="K25" s="26" t="str">
        <f t="shared" si="2"/>
        <v/>
      </c>
      <c r="L25" s="27"/>
    </row>
    <row r="26" spans="1:12" ht="15.75" customHeight="1" x14ac:dyDescent="0.35">
      <c r="A26" s="35" t="s">
        <v>37</v>
      </c>
      <c r="B26" s="36"/>
      <c r="C26" s="37">
        <f t="shared" ref="C26:E26" si="3">SUM(C21:C25)</f>
        <v>0</v>
      </c>
      <c r="D26" s="37">
        <f t="shared" si="3"/>
        <v>0</v>
      </c>
      <c r="E26" s="37">
        <f t="shared" si="3"/>
        <v>0</v>
      </c>
      <c r="F26" s="38" t="str">
        <f>IF(D21=0,"",AVERAGE(F21:F25))</f>
        <v/>
      </c>
      <c r="G26" s="37">
        <f t="shared" ref="G26:H26" si="4">SUM(G21:G25)</f>
        <v>0</v>
      </c>
      <c r="H26" s="37">
        <f t="shared" si="4"/>
        <v>0</v>
      </c>
      <c r="I26" s="36"/>
      <c r="J26" s="39" t="str">
        <f>IF(J21=0,"",AVERAGE(J21:J25))</f>
        <v/>
      </c>
      <c r="K26" s="37">
        <f t="shared" ref="K26:L26" si="5">SUM(K21:K25)</f>
        <v>0</v>
      </c>
      <c r="L26" s="37">
        <f t="shared" si="5"/>
        <v>0</v>
      </c>
    </row>
    <row r="27" spans="1:12" ht="15.75" customHeight="1" x14ac:dyDescent="0.35"/>
    <row r="28" spans="1:12" ht="15.75" customHeight="1" x14ac:dyDescent="0.35"/>
    <row r="29" spans="1:12" ht="15.75" customHeight="1" x14ac:dyDescent="0.35">
      <c r="A29" s="7" t="s">
        <v>38</v>
      </c>
    </row>
    <row r="30" spans="1:12" ht="15.75" customHeight="1" x14ac:dyDescent="0.35">
      <c r="A30" s="12" t="s">
        <v>14</v>
      </c>
      <c r="B30" s="13" t="s">
        <v>15</v>
      </c>
      <c r="C30" s="13" t="s">
        <v>39</v>
      </c>
      <c r="D30" s="13" t="s">
        <v>40</v>
      </c>
      <c r="E30" s="13" t="s">
        <v>41</v>
      </c>
      <c r="F30" s="13" t="s">
        <v>42</v>
      </c>
      <c r="G30" s="13" t="s">
        <v>43</v>
      </c>
      <c r="H30" s="13" t="s">
        <v>21</v>
      </c>
      <c r="I30" s="13" t="s">
        <v>44</v>
      </c>
      <c r="J30" s="13" t="s">
        <v>23</v>
      </c>
      <c r="K30" s="13" t="s">
        <v>45</v>
      </c>
      <c r="L30" s="13" t="s">
        <v>25</v>
      </c>
    </row>
    <row r="31" spans="1:12" ht="15.75" customHeight="1" x14ac:dyDescent="0.35">
      <c r="A31" s="14"/>
      <c r="B31" s="15"/>
      <c r="C31" s="15" t="s">
        <v>26</v>
      </c>
      <c r="D31" s="15" t="s">
        <v>46</v>
      </c>
      <c r="E31" s="15" t="s">
        <v>47</v>
      </c>
      <c r="F31" s="15"/>
      <c r="G31" s="15"/>
      <c r="H31" s="15"/>
      <c r="I31" s="15"/>
      <c r="J31" s="15"/>
      <c r="K31" s="15"/>
      <c r="L31" s="15" t="s">
        <v>29</v>
      </c>
    </row>
    <row r="32" spans="1:12" ht="15.75" customHeight="1" x14ac:dyDescent="0.35">
      <c r="A32" s="16" t="s">
        <v>30</v>
      </c>
      <c r="B32" s="17" t="s">
        <v>31</v>
      </c>
      <c r="C32" s="18">
        <v>15000000</v>
      </c>
      <c r="D32" s="18">
        <v>5000000</v>
      </c>
      <c r="E32" s="18">
        <v>500000</v>
      </c>
      <c r="F32" s="19">
        <f>E32/D32</f>
        <v>0.1</v>
      </c>
      <c r="G32" s="18">
        <v>5000</v>
      </c>
      <c r="H32" s="18">
        <v>100000</v>
      </c>
      <c r="I32" s="19">
        <f>G32/(H32-G32)</f>
        <v>5.2631578947368418E-2</v>
      </c>
      <c r="J32" s="19">
        <v>0.82</v>
      </c>
      <c r="K32" s="20">
        <f>J32*H32</f>
        <v>82000</v>
      </c>
      <c r="L32" s="20"/>
    </row>
    <row r="33" spans="1:12" ht="15.75" customHeight="1" x14ac:dyDescent="0.35">
      <c r="A33" s="10" t="s">
        <v>32</v>
      </c>
      <c r="B33" s="21"/>
      <c r="C33" s="22"/>
      <c r="D33" s="22"/>
      <c r="E33" s="22"/>
      <c r="F33" s="23" t="str">
        <f t="shared" ref="F33:F35" si="6">IF(D33=0,"",E33/D33)</f>
        <v/>
      </c>
      <c r="G33" s="22"/>
      <c r="H33" s="24"/>
      <c r="I33" s="23" t="str">
        <f t="shared" ref="I33:I37" si="7">IF(ISBLANK(G33),"",G33/(H33-G33))</f>
        <v/>
      </c>
      <c r="J33" s="25"/>
      <c r="K33" s="26" t="str">
        <f t="shared" ref="K33:K37" si="8">IF(ISBLANK(J33),"",J33*H33)</f>
        <v/>
      </c>
      <c r="L33" s="27"/>
    </row>
    <row r="34" spans="1:12" ht="15.75" customHeight="1" x14ac:dyDescent="0.35">
      <c r="A34" s="10" t="s">
        <v>33</v>
      </c>
      <c r="B34" s="21"/>
      <c r="C34" s="28"/>
      <c r="D34" s="28"/>
      <c r="E34" s="28"/>
      <c r="F34" s="23" t="str">
        <f t="shared" si="6"/>
        <v/>
      </c>
      <c r="G34" s="40"/>
      <c r="H34" s="29"/>
      <c r="I34" s="23" t="str">
        <f t="shared" si="7"/>
        <v/>
      </c>
      <c r="J34" s="30"/>
      <c r="K34" s="26" t="str">
        <f t="shared" si="8"/>
        <v/>
      </c>
      <c r="L34" s="27"/>
    </row>
    <row r="35" spans="1:12" ht="15.75" customHeight="1" x14ac:dyDescent="0.35">
      <c r="A35" s="10" t="s">
        <v>34</v>
      </c>
      <c r="B35" s="21"/>
      <c r="C35" s="31"/>
      <c r="D35" s="31"/>
      <c r="E35" s="31"/>
      <c r="F35" s="23" t="str">
        <f t="shared" si="6"/>
        <v/>
      </c>
      <c r="G35" s="31"/>
      <c r="H35" s="31"/>
      <c r="I35" s="23" t="str">
        <f t="shared" si="7"/>
        <v/>
      </c>
      <c r="J35" s="32"/>
      <c r="K35" s="26" t="str">
        <f t="shared" si="8"/>
        <v/>
      </c>
      <c r="L35" s="33"/>
    </row>
    <row r="36" spans="1:12" ht="15.75" customHeight="1" x14ac:dyDescent="0.35">
      <c r="A36" s="10" t="s">
        <v>35</v>
      </c>
      <c r="B36" s="21"/>
      <c r="C36" s="31"/>
      <c r="D36" s="31"/>
      <c r="E36" s="31"/>
      <c r="F36" s="34"/>
      <c r="G36" s="31"/>
      <c r="H36" s="31"/>
      <c r="I36" s="23" t="str">
        <f t="shared" si="7"/>
        <v/>
      </c>
      <c r="J36" s="32"/>
      <c r="K36" s="26" t="str">
        <f t="shared" si="8"/>
        <v/>
      </c>
      <c r="L36" s="33"/>
    </row>
    <row r="37" spans="1:12" ht="15.75" customHeight="1" x14ac:dyDescent="0.35">
      <c r="A37" s="10" t="s">
        <v>36</v>
      </c>
      <c r="B37" s="21"/>
      <c r="C37" s="31"/>
      <c r="D37" s="31"/>
      <c r="E37" s="31"/>
      <c r="F37" s="23" t="str">
        <f>IF(D37=0,"",E37/D37)</f>
        <v/>
      </c>
      <c r="G37" s="31"/>
      <c r="H37" s="31"/>
      <c r="I37" s="23" t="str">
        <f t="shared" si="7"/>
        <v/>
      </c>
      <c r="J37" s="32"/>
      <c r="K37" s="26" t="str">
        <f t="shared" si="8"/>
        <v/>
      </c>
      <c r="L37" s="27"/>
    </row>
    <row r="38" spans="1:12" ht="15.75" customHeight="1" x14ac:dyDescent="0.35">
      <c r="A38" s="35" t="s">
        <v>37</v>
      </c>
      <c r="B38" s="36"/>
      <c r="C38" s="37">
        <f t="shared" ref="C38:E38" si="9">SUM(C33:C37)</f>
        <v>0</v>
      </c>
      <c r="D38" s="37">
        <f t="shared" si="9"/>
        <v>0</v>
      </c>
      <c r="E38" s="37">
        <f t="shared" si="9"/>
        <v>0</v>
      </c>
      <c r="F38" s="38" t="str">
        <f>IF(D33=0,"",AVERAGE(F33:F37))</f>
        <v/>
      </c>
      <c r="G38" s="37">
        <f t="shared" ref="G38:H38" si="10">SUM(G33:G37)</f>
        <v>0</v>
      </c>
      <c r="H38" s="37">
        <f t="shared" si="10"/>
        <v>0</v>
      </c>
      <c r="I38" s="36"/>
      <c r="J38" s="39" t="str">
        <f>IF(J33=0,"",AVERAGE(J33:J37))</f>
        <v/>
      </c>
      <c r="K38" s="37">
        <f t="shared" ref="K38:L38" si="11">SUM(K33:K37)</f>
        <v>0</v>
      </c>
      <c r="L38" s="37">
        <f t="shared" si="11"/>
        <v>0</v>
      </c>
    </row>
    <row r="39" spans="1:12" ht="15.75" customHeight="1" x14ac:dyDescent="0.35"/>
    <row r="40" spans="1:12" ht="15.75" customHeight="1" x14ac:dyDescent="0.35">
      <c r="A40" s="7" t="s">
        <v>48</v>
      </c>
    </row>
    <row r="41" spans="1:12" ht="15.75" customHeight="1" x14ac:dyDescent="0.35">
      <c r="A41" s="12" t="s">
        <v>14</v>
      </c>
      <c r="B41" s="13" t="s">
        <v>15</v>
      </c>
      <c r="C41" s="13" t="s">
        <v>49</v>
      </c>
      <c r="D41" s="13" t="s">
        <v>50</v>
      </c>
      <c r="E41" s="13" t="s">
        <v>51</v>
      </c>
      <c r="F41" s="13" t="s">
        <v>52</v>
      </c>
      <c r="G41" s="13" t="s">
        <v>53</v>
      </c>
      <c r="H41" s="13" t="s">
        <v>21</v>
      </c>
      <c r="I41" s="13" t="s">
        <v>54</v>
      </c>
      <c r="J41" s="13" t="s">
        <v>23</v>
      </c>
      <c r="K41" s="13" t="s">
        <v>55</v>
      </c>
      <c r="L41" s="13" t="s">
        <v>25</v>
      </c>
    </row>
    <row r="42" spans="1:12" ht="15.75" customHeight="1" x14ac:dyDescent="0.35">
      <c r="A42" s="14"/>
      <c r="B42" s="15"/>
      <c r="C42" s="15" t="s">
        <v>26</v>
      </c>
      <c r="D42" s="15" t="s">
        <v>46</v>
      </c>
      <c r="E42" s="15" t="s">
        <v>47</v>
      </c>
      <c r="F42" s="15"/>
      <c r="G42" s="15"/>
      <c r="H42" s="15"/>
      <c r="I42" s="15"/>
      <c r="J42" s="15"/>
      <c r="K42" s="15"/>
      <c r="L42" s="15" t="s">
        <v>29</v>
      </c>
    </row>
    <row r="43" spans="1:12" ht="15.75" customHeight="1" x14ac:dyDescent="0.35">
      <c r="A43" s="16" t="s">
        <v>30</v>
      </c>
      <c r="B43" s="17" t="s">
        <v>31</v>
      </c>
      <c r="C43" s="18">
        <v>15000000</v>
      </c>
      <c r="D43" s="18">
        <v>5000000</v>
      </c>
      <c r="E43" s="18">
        <v>500000</v>
      </c>
      <c r="F43" s="19">
        <f>E43/D43</f>
        <v>0.1</v>
      </c>
      <c r="G43" s="18">
        <v>5000</v>
      </c>
      <c r="H43" s="18">
        <v>100000</v>
      </c>
      <c r="I43" s="19">
        <f>G43/(H43-G43)</f>
        <v>5.2631578947368418E-2</v>
      </c>
      <c r="J43" s="19">
        <v>0.82</v>
      </c>
      <c r="K43" s="20">
        <f>J43*H43</f>
        <v>82000</v>
      </c>
      <c r="L43" s="20"/>
    </row>
    <row r="44" spans="1:12" ht="15.75" customHeight="1" x14ac:dyDescent="0.35">
      <c r="A44" s="10" t="s">
        <v>32</v>
      </c>
      <c r="B44" s="21"/>
      <c r="C44" s="41"/>
      <c r="D44" s="41"/>
      <c r="E44" s="41"/>
      <c r="F44" s="23" t="str">
        <f t="shared" ref="F44:F46" si="12">IF(D44=0,"",E44/D44)</f>
        <v/>
      </c>
      <c r="G44" s="41"/>
      <c r="H44" s="42"/>
      <c r="I44" s="23" t="str">
        <f t="shared" ref="I44:I48" si="13">IF(ISBLANK(G44),"",G44/(H44-G44))</f>
        <v/>
      </c>
      <c r="J44" s="43"/>
      <c r="K44" s="26" t="str">
        <f t="shared" ref="K44:K48" si="14">IF(ISBLANK(J44),"",J44*H44)</f>
        <v/>
      </c>
      <c r="L44" s="27"/>
    </row>
    <row r="45" spans="1:12" ht="15.75" customHeight="1" x14ac:dyDescent="0.35">
      <c r="A45" s="10" t="s">
        <v>33</v>
      </c>
      <c r="B45" s="21"/>
      <c r="C45" s="41"/>
      <c r="D45" s="41"/>
      <c r="E45" s="41"/>
      <c r="F45" s="23" t="str">
        <f t="shared" si="12"/>
        <v/>
      </c>
      <c r="G45" s="41"/>
      <c r="H45" s="42"/>
      <c r="I45" s="23" t="str">
        <f t="shared" si="13"/>
        <v/>
      </c>
      <c r="J45" s="43"/>
      <c r="K45" s="26" t="str">
        <f t="shared" si="14"/>
        <v/>
      </c>
      <c r="L45" s="27"/>
    </row>
    <row r="46" spans="1:12" ht="15.75" customHeight="1" x14ac:dyDescent="0.35">
      <c r="A46" s="10" t="s">
        <v>34</v>
      </c>
      <c r="B46" s="21"/>
      <c r="C46" s="31"/>
      <c r="D46" s="31"/>
      <c r="E46" s="31"/>
      <c r="F46" s="23" t="str">
        <f t="shared" si="12"/>
        <v/>
      </c>
      <c r="G46" s="31"/>
      <c r="H46" s="31"/>
      <c r="I46" s="23" t="str">
        <f t="shared" si="13"/>
        <v/>
      </c>
      <c r="J46" s="32"/>
      <c r="K46" s="26" t="str">
        <f t="shared" si="14"/>
        <v/>
      </c>
      <c r="L46" s="33"/>
    </row>
    <row r="47" spans="1:12" ht="15.75" customHeight="1" x14ac:dyDescent="0.35">
      <c r="A47" s="10" t="s">
        <v>35</v>
      </c>
      <c r="B47" s="21"/>
      <c r="C47" s="31"/>
      <c r="D47" s="31"/>
      <c r="E47" s="31"/>
      <c r="F47" s="34"/>
      <c r="G47" s="31"/>
      <c r="H47" s="31"/>
      <c r="I47" s="23" t="str">
        <f t="shared" si="13"/>
        <v/>
      </c>
      <c r="J47" s="32"/>
      <c r="K47" s="26" t="str">
        <f t="shared" si="14"/>
        <v/>
      </c>
      <c r="L47" s="33"/>
    </row>
    <row r="48" spans="1:12" ht="15.75" customHeight="1" x14ac:dyDescent="0.35">
      <c r="A48" s="10" t="s">
        <v>36</v>
      </c>
      <c r="B48" s="21"/>
      <c r="C48" s="31"/>
      <c r="D48" s="31"/>
      <c r="E48" s="31"/>
      <c r="F48" s="23" t="str">
        <f>IF(D48=0,"",E48/D48)</f>
        <v/>
      </c>
      <c r="G48" s="31"/>
      <c r="H48" s="31"/>
      <c r="I48" s="23" t="str">
        <f t="shared" si="13"/>
        <v/>
      </c>
      <c r="J48" s="32"/>
      <c r="K48" s="26" t="str">
        <f t="shared" si="14"/>
        <v/>
      </c>
      <c r="L48" s="27"/>
    </row>
    <row r="49" spans="1:12" ht="15.75" customHeight="1" x14ac:dyDescent="0.35">
      <c r="A49" s="35" t="s">
        <v>37</v>
      </c>
      <c r="B49" s="36"/>
      <c r="C49" s="37">
        <f t="shared" ref="C49:E49" si="15">SUM(C44:C48)</f>
        <v>0</v>
      </c>
      <c r="D49" s="37">
        <f t="shared" si="15"/>
        <v>0</v>
      </c>
      <c r="E49" s="37">
        <f t="shared" si="15"/>
        <v>0</v>
      </c>
      <c r="F49" s="38" t="str">
        <f>IF(D44=0,"",AVERAGE(F44:F48))</f>
        <v/>
      </c>
      <c r="G49" s="37">
        <f t="shared" ref="G49:H49" si="16">SUM(G44:G48)</f>
        <v>0</v>
      </c>
      <c r="H49" s="37">
        <f t="shared" si="16"/>
        <v>0</v>
      </c>
      <c r="I49" s="36"/>
      <c r="J49" s="39" t="str">
        <f>IF(J44=0,"",AVERAGE(J44:J48))</f>
        <v/>
      </c>
      <c r="K49" s="37">
        <f t="shared" ref="K49:L49" si="17">SUM(K44:K48)</f>
        <v>0</v>
      </c>
      <c r="L49" s="37">
        <f t="shared" si="17"/>
        <v>0</v>
      </c>
    </row>
    <row r="50" spans="1:12" ht="15.75" customHeight="1" x14ac:dyDescent="0.35"/>
    <row r="51" spans="1:12" ht="15.75" customHeight="1" x14ac:dyDescent="0.35"/>
    <row r="52" spans="1:12" ht="15.75" customHeight="1" x14ac:dyDescent="0.4">
      <c r="A52" s="44" t="s">
        <v>56</v>
      </c>
      <c r="B52" s="45"/>
    </row>
    <row r="53" spans="1:12" ht="15.75" customHeight="1" x14ac:dyDescent="0.4">
      <c r="A53" s="46" t="s">
        <v>57</v>
      </c>
      <c r="B53" s="47">
        <f>((C15*12)+C26+C38+C49)</f>
        <v>0</v>
      </c>
      <c r="E53" s="48"/>
    </row>
    <row r="54" spans="1:12" ht="15.75" customHeight="1" x14ac:dyDescent="0.4">
      <c r="A54" s="46" t="s">
        <v>58</v>
      </c>
      <c r="B54" s="47">
        <f>D26+D38+D49</f>
        <v>0</v>
      </c>
    </row>
    <row r="55" spans="1:12" ht="15.75" customHeight="1" x14ac:dyDescent="0.4">
      <c r="A55" s="46" t="s">
        <v>59</v>
      </c>
      <c r="B55" s="49" t="e">
        <f>AVERAGE(F26,F38,F49)</f>
        <v>#DIV/0!</v>
      </c>
    </row>
    <row r="56" spans="1:12" ht="15.75" customHeight="1" x14ac:dyDescent="0.4">
      <c r="A56" s="46" t="s">
        <v>60</v>
      </c>
      <c r="B56" s="47">
        <f>G26+G38+G49</f>
        <v>0</v>
      </c>
    </row>
    <row r="57" spans="1:12" ht="15.75" customHeight="1" x14ac:dyDescent="0.4">
      <c r="A57" s="46" t="s">
        <v>61</v>
      </c>
      <c r="B57" s="47">
        <f>SUM(H26+H38+H49)</f>
        <v>0</v>
      </c>
    </row>
    <row r="58" spans="1:12" ht="15.75" customHeight="1" x14ac:dyDescent="0.4">
      <c r="A58" s="46" t="s">
        <v>62</v>
      </c>
      <c r="B58" s="47">
        <f>SUM(K26,K38,K49)</f>
        <v>0</v>
      </c>
    </row>
    <row r="59" spans="1:12" ht="15.75" customHeight="1" x14ac:dyDescent="0.4">
      <c r="A59" s="46" t="s">
        <v>63</v>
      </c>
      <c r="B59" s="49" t="str">
        <f>IF(B57=0,"",B58/B57)</f>
        <v/>
      </c>
    </row>
    <row r="60" spans="1:12" ht="15.75" customHeight="1" x14ac:dyDescent="0.4">
      <c r="A60" s="50" t="s">
        <v>64</v>
      </c>
      <c r="B60" s="51" t="e">
        <f>B56/(B57-B56)</f>
        <v>#DIV/0!</v>
      </c>
    </row>
    <row r="61" spans="1:12" ht="15.75" customHeight="1" x14ac:dyDescent="0.35"/>
    <row r="62" spans="1:12" ht="15.75" customHeight="1" x14ac:dyDescent="0.35"/>
    <row r="63" spans="1:12" ht="15.75" customHeight="1" x14ac:dyDescent="0.35"/>
    <row r="64" spans="1:1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H8:M8"/>
    <mergeCell ref="A10:K1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53125" defaultRowHeight="15" customHeight="1" x14ac:dyDescent="0.35"/>
  <sheetData>
    <row r="1" spans="1:1" x14ac:dyDescent="0.35">
      <c r="A1" s="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</vt:lpstr>
      <vt:lpstr>SCREENSHOTS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Janine Bliss</cp:lastModifiedBy>
  <dcterms:created xsi:type="dcterms:W3CDTF">2026-03-02T01:21:43Z</dcterms:created>
  <dcterms:modified xsi:type="dcterms:W3CDTF">2026-03-02T01:21:43Z</dcterms:modified>
</cp:coreProperties>
</file>